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/>
  </bookViews>
  <sheets>
    <sheet name="2023 medie" sheetId="1" r:id="rId1"/>
  </sheets>
  <definedNames>
    <definedName name="_xlnm._FilterDatabase" localSheetId="0" hidden="1">'2023 medie'!$A$5:$D$5</definedName>
    <definedName name="_xlnm.Print_Area" localSheetId="0">'2023 medie'!$A$1:$D$53</definedName>
  </definedNames>
  <calcPr calcId="125725"/>
</workbook>
</file>

<file path=xl/calcChain.xml><?xml version="1.0" encoding="utf-8"?>
<calcChain xmlns="http://schemas.openxmlformats.org/spreadsheetml/2006/main">
  <c r="D53" i="1"/>
  <c r="C53"/>
  <c r="B53"/>
  <c r="D52"/>
  <c r="D51"/>
  <c r="D46"/>
  <c r="D45"/>
  <c r="D44"/>
  <c r="D43"/>
  <c r="D42"/>
  <c r="D41"/>
  <c r="D40"/>
  <c r="D39"/>
  <c r="D38"/>
  <c r="C38"/>
  <c r="C47" s="1"/>
  <c r="B38"/>
  <c r="B47" s="1"/>
  <c r="D34"/>
  <c r="C34"/>
  <c r="B34"/>
  <c r="D33"/>
  <c r="D32"/>
  <c r="D31"/>
  <c r="D30"/>
  <c r="D29"/>
  <c r="D28"/>
  <c r="D27"/>
  <c r="D26"/>
  <c r="D25"/>
  <c r="D24"/>
  <c r="D23"/>
  <c r="D22"/>
  <c r="D21"/>
  <c r="D20"/>
  <c r="D19"/>
  <c r="D18"/>
  <c r="D17"/>
  <c r="C13"/>
  <c r="D12"/>
  <c r="D11"/>
  <c r="B11"/>
  <c r="D10"/>
  <c r="D9"/>
  <c r="D8"/>
  <c r="B8"/>
  <c r="B13" s="1"/>
  <c r="D13" s="1"/>
  <c r="D7"/>
  <c r="D6"/>
  <c r="D47" l="1"/>
</calcChain>
</file>

<file path=xl/sharedStrings.xml><?xml version="1.0" encoding="utf-8"?>
<sst xmlns="http://schemas.openxmlformats.org/spreadsheetml/2006/main" count="61" uniqueCount="46">
  <si>
    <t>TOTALE COMPLESSIVO</t>
  </si>
  <si>
    <t>PSICOLOGI</t>
  </si>
  <si>
    <t>FISICI</t>
  </si>
  <si>
    <t>FARMACISTI</t>
  </si>
  <si>
    <t>DIRIGENTE PROFESSIONI SANITARIE</t>
  </si>
  <si>
    <t>CHIMICI</t>
  </si>
  <si>
    <t>BIOLOGI</t>
  </si>
  <si>
    <t xml:space="preserve">VALORE MEDIO </t>
  </si>
  <si>
    <t>TOTALE QUOTE INCENTIVANTI</t>
  </si>
  <si>
    <t>DATI RELATIVI ALLA DISTRIBUZIONE DELLE QUOTE INCENTIVANTI</t>
  </si>
  <si>
    <t>VETERINARI</t>
  </si>
  <si>
    <t>ODONTOIATRA</t>
  </si>
  <si>
    <t>MEDICI</t>
  </si>
  <si>
    <t>CATEGORIA Ds - (COLLAB.TECN.PROF.ESP)</t>
  </si>
  <si>
    <t>CATEGORIA Ds - (COLLAB.AMM/VO PROF.ESP.)</t>
  </si>
  <si>
    <t>CATEGORIA D - (COLLAB.TECN.PROF.)</t>
  </si>
  <si>
    <t>CATEGORIA D - (COLLAB.AMM. PROF.)</t>
  </si>
  <si>
    <t>CATEGORIA C - (PERSONALE TECNICO)</t>
  </si>
  <si>
    <t>CATEGORIA C - (PERSONALE AMMINISTRATIVO)</t>
  </si>
  <si>
    <t>CATEGORIA Bs - (OPERATORE TECN.SPECIAL.)</t>
  </si>
  <si>
    <t>CATEGORIA Bs - (OPERATORE SOCIO SANIT.)</t>
  </si>
  <si>
    <t>CATEGORIA Bs - (COADIUTORE AMM.ESPERTO)</t>
  </si>
  <si>
    <t>CATEGORIA B - (OPERATORE TECNICO)</t>
  </si>
  <si>
    <t>CATEGORIA B - (OPER.TEC.ADDETTO ASSIST.)</t>
  </si>
  <si>
    <t>CATEGORIA B - (COADIUTORE AMM/VO)</t>
  </si>
  <si>
    <t>CATEGORIA A - (AUSILIARIO SPECIALIZZATO)</t>
  </si>
  <si>
    <t>PERSONALE DEL COMPARTO 
RUOLI TECNICO E AMMINISTRATIVO</t>
  </si>
  <si>
    <t>CATEGORIA D - COLL.PROF.SAN. (Vig. )</t>
  </si>
  <si>
    <t>CATEGORIA D - COLL.PROF.SAN. (Riab.)</t>
  </si>
  <si>
    <t>CATEGORIA Bs - (PUERICULTRICE)</t>
  </si>
  <si>
    <t xml:space="preserve">quote al netto degli oneri riflessi </t>
  </si>
  <si>
    <t>CATEGORIA DS - (COLLAB.PROF.SAN.ESPERTO)</t>
  </si>
  <si>
    <t>CATEGORIA C - OPER. PROF. SANITARIO</t>
  </si>
  <si>
    <t>NR. DIPENDENTI COINVOLTI</t>
  </si>
  <si>
    <t>CATEGORIA D - (ASSISTENTE SOCIALE)</t>
  </si>
  <si>
    <t>PERSONALE DIRIGENTE
AREA SANITARIA</t>
  </si>
  <si>
    <t>PERSONALE DIRIGENTE
AREA PROFESSIONALE TECNICA ED AMMINISTRATIVA</t>
  </si>
  <si>
    <t>Dirigente di Servizio</t>
  </si>
  <si>
    <t>Dirigente Generale</t>
  </si>
  <si>
    <t>CATEGORIA D - COLL.PROF.SAN. (Inf. ex C)</t>
  </si>
  <si>
    <t>CATEGORIA D - COLL.PROF.SAN. (Tec. ex C)</t>
  </si>
  <si>
    <t>PERSONALE DEL COMPARTO 
RUOLO SANITARIO</t>
  </si>
  <si>
    <t>MEDIA COMPENSI DI PRODUTTIVITA' ANNO 2023</t>
  </si>
  <si>
    <t>CATEGORIA DS - (ASSISTENTE SOCIALE)</t>
  </si>
  <si>
    <t>Direttore Ufficio o Incarico Speciale (AMMINISTR.)</t>
  </si>
  <si>
    <t>Direttore Ufficio o Incarico Speciale (TECNICO)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</si>
</sst>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3"/>
    <xf numFmtId="44" fontId="2" fillId="0" borderId="0" xfId="2" applyFont="1"/>
    <xf numFmtId="43" fontId="2" fillId="0" borderId="0" xfId="1" applyFont="1"/>
    <xf numFmtId="44" fontId="4" fillId="0" borderId="0" xfId="2" applyFont="1"/>
    <xf numFmtId="43" fontId="4" fillId="0" borderId="0" xfId="1" applyFont="1"/>
    <xf numFmtId="0" fontId="4" fillId="0" borderId="0" xfId="3" applyFont="1"/>
    <xf numFmtId="44" fontId="5" fillId="15" borderId="2" xfId="2" applyFont="1" applyFill="1" applyBorder="1" applyAlignment="1">
      <alignment horizontal="center" vertical="center" wrapText="1"/>
    </xf>
    <xf numFmtId="44" fontId="5" fillId="15" borderId="2" xfId="2" applyFont="1" applyFill="1" applyBorder="1" applyAlignment="1">
      <alignment vertical="center" wrapText="1"/>
    </xf>
    <xf numFmtId="44" fontId="7" fillId="0" borderId="0" xfId="2" applyFont="1"/>
    <xf numFmtId="43" fontId="7" fillId="0" borderId="0" xfId="1" applyFont="1"/>
    <xf numFmtId="0" fontId="7" fillId="0" borderId="0" xfId="3" applyFont="1"/>
    <xf numFmtId="44" fontId="8" fillId="0" borderId="2" xfId="2" applyFont="1" applyFill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44" fontId="8" fillId="16" borderId="2" xfId="2" applyFont="1" applyFill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44" fontId="9" fillId="0" borderId="0" xfId="2" applyFont="1"/>
    <xf numFmtId="43" fontId="9" fillId="0" borderId="0" xfId="1" applyFont="1"/>
    <xf numFmtId="0" fontId="9" fillId="0" borderId="0" xfId="3" applyFont="1"/>
    <xf numFmtId="0" fontId="8" fillId="0" borderId="0" xfId="5" applyFont="1" applyFill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vertical="center" wrapText="1"/>
    </xf>
    <xf numFmtId="44" fontId="4" fillId="0" borderId="0" xfId="3" applyNumberFormat="1" applyFont="1"/>
    <xf numFmtId="43" fontId="5" fillId="15" borderId="2" xfId="1" applyFont="1" applyFill="1" applyBorder="1" applyAlignment="1">
      <alignment vertical="center" wrapText="1"/>
    </xf>
    <xf numFmtId="4" fontId="12" fillId="0" borderId="0" xfId="0" applyNumberFormat="1" applyFont="1"/>
    <xf numFmtId="44" fontId="2" fillId="0" borderId="0" xfId="3" applyNumberFormat="1"/>
    <xf numFmtId="44" fontId="4" fillId="0" borderId="2" xfId="2" applyFont="1" applyBorder="1"/>
    <xf numFmtId="43" fontId="4" fillId="0" borderId="2" xfId="1" applyFont="1" applyBorder="1"/>
    <xf numFmtId="0" fontId="5" fillId="15" borderId="6" xfId="5" applyFont="1" applyFill="1" applyBorder="1" applyAlignment="1">
      <alignment horizontal="center" vertical="center" wrapText="1"/>
    </xf>
    <xf numFmtId="0" fontId="5" fillId="15" borderId="7" xfId="5" applyFont="1" applyFill="1" applyBorder="1" applyAlignment="1">
      <alignment horizontal="center" vertical="center" wrapText="1"/>
    </xf>
    <xf numFmtId="4" fontId="5" fillId="15" borderId="3" xfId="5" applyNumberFormat="1" applyFont="1" applyFill="1" applyBorder="1" applyAlignment="1">
      <alignment horizontal="center" vertical="center" wrapText="1"/>
    </xf>
    <xf numFmtId="4" fontId="5" fillId="15" borderId="5" xfId="5" applyNumberFormat="1" applyFont="1" applyFill="1" applyBorder="1" applyAlignment="1">
      <alignment horizontal="center" vertical="center" wrapText="1"/>
    </xf>
    <xf numFmtId="4" fontId="5" fillId="15" borderId="4" xfId="5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5" fillId="15" borderId="2" xfId="5" applyFont="1" applyFill="1" applyBorder="1" applyAlignment="1">
      <alignment horizontal="center" vertical="center" wrapText="1"/>
    </xf>
    <xf numFmtId="4" fontId="5" fillId="15" borderId="2" xfId="5" applyNumberFormat="1" applyFont="1" applyFill="1" applyBorder="1" applyAlignment="1">
      <alignment horizontal="center" vertical="center" wrapText="1"/>
    </xf>
  </cellXfs>
  <cellStyles count="63">
    <cellStyle name="20% - Colore 1 2" xfId="6"/>
    <cellStyle name="20% - Colore 1 3" xfId="7"/>
    <cellStyle name="20% - Colore 2 2" xfId="8"/>
    <cellStyle name="20% - Colore 2 3" xfId="9"/>
    <cellStyle name="20% - Colore 3 2" xfId="10"/>
    <cellStyle name="20% - Colore 3 3" xfId="11"/>
    <cellStyle name="20% - Colore 4 2" xfId="12"/>
    <cellStyle name="20% - Colore 4 3" xfId="13"/>
    <cellStyle name="20% - Colore 5 2" xfId="14"/>
    <cellStyle name="20% - Colore 5 3" xfId="15"/>
    <cellStyle name="20% - Colore 6 2" xfId="16"/>
    <cellStyle name="20% - Colore 6 3" xfId="17"/>
    <cellStyle name="40% - Colore 1 2" xfId="18"/>
    <cellStyle name="40% - Colore 1 3" xfId="19"/>
    <cellStyle name="40% - Colore 2 2" xfId="20"/>
    <cellStyle name="40% - Colore 2 3" xfId="21"/>
    <cellStyle name="40% - Colore 3 2" xfId="22"/>
    <cellStyle name="40% - Colore 3 3" xfId="23"/>
    <cellStyle name="40% - Colore 4 2" xfId="24"/>
    <cellStyle name="40% - Colore 4 3" xfId="25"/>
    <cellStyle name="40% - Colore 5 2" xfId="26"/>
    <cellStyle name="40% - Colore 5 3" xfId="27"/>
    <cellStyle name="40% - Colore 6 2" xfId="28"/>
    <cellStyle name="40% - Colore 6 3" xfId="29"/>
    <cellStyle name="Euro" xfId="30"/>
    <cellStyle name="Migliaia" xfId="1" builtinId="3"/>
    <cellStyle name="Migliaia 10" xfId="31"/>
    <cellStyle name="Migliaia 2" xfId="32"/>
    <cellStyle name="Migliaia 2 2" xfId="33"/>
    <cellStyle name="Migliaia 2 2 2" xfId="34"/>
    <cellStyle name="Migliaia 3" xfId="35"/>
    <cellStyle name="Migliaia 3 2" xfId="36"/>
    <cellStyle name="Migliaia 3 2 2" xfId="37"/>
    <cellStyle name="Migliaia 4" xfId="38"/>
    <cellStyle name="Migliaia 5" xfId="39"/>
    <cellStyle name="Migliaia 6" xfId="40"/>
    <cellStyle name="Migliaia 7" xfId="41"/>
    <cellStyle name="Migliaia 8" xfId="42"/>
    <cellStyle name="Migliaia 9" xfId="43"/>
    <cellStyle name="Migliaia 9 2" xfId="4"/>
    <cellStyle name="Normale" xfId="0" builtinId="0"/>
    <cellStyle name="Normale 2" xfId="5"/>
    <cellStyle name="Normale 2 2" xfId="44"/>
    <cellStyle name="Normale 2 2 2" xfId="45"/>
    <cellStyle name="Normale 2 2_2013 RETRIBUZIONI MEDIE" xfId="46"/>
    <cellStyle name="Normale 3" xfId="47"/>
    <cellStyle name="Normale 4" xfId="48"/>
    <cellStyle name="Normale 5" xfId="49"/>
    <cellStyle name="Normale 6" xfId="50"/>
    <cellStyle name="Normale 7" xfId="51"/>
    <cellStyle name="Normale 8" xfId="52"/>
    <cellStyle name="Normale 8 2" xfId="53"/>
    <cellStyle name="Normale_2013 RETRIBUZIONI MEDIE" xfId="3"/>
    <cellStyle name="Nota 2" xfId="54"/>
    <cellStyle name="Nota 2 2" xfId="55"/>
    <cellStyle name="Nota 3" xfId="56"/>
    <cellStyle name="Nota 4" xfId="57"/>
    <cellStyle name="Nota 5" xfId="58"/>
    <cellStyle name="Nota 6" xfId="59"/>
    <cellStyle name="Percentuale 2" xfId="60"/>
    <cellStyle name="Percentuale 2 2" xfId="61"/>
    <cellStyle name="Percentuale 2 2 2" xfId="62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56"/>
  <sheetViews>
    <sheetView tabSelected="1" zoomScaleNormal="100" workbookViewId="0">
      <selection activeCell="I31" sqref="I31"/>
    </sheetView>
  </sheetViews>
  <sheetFormatPr defaultRowHeight="15"/>
  <cols>
    <col min="1" max="1" width="40.28515625" style="1" customWidth="1"/>
    <col min="2" max="2" width="21" style="1" customWidth="1"/>
    <col min="3" max="3" width="17.5703125" style="2" customWidth="1"/>
    <col min="4" max="4" width="17.5703125" style="3" customWidth="1"/>
    <col min="5" max="16384" width="9.140625" style="1"/>
  </cols>
  <sheetData>
    <row r="1" spans="1:4" ht="23.25">
      <c r="A1" s="34" t="s">
        <v>42</v>
      </c>
      <c r="B1" s="34"/>
      <c r="C1" s="34"/>
      <c r="D1" s="34"/>
    </row>
    <row r="2" spans="1:4">
      <c r="A2" s="15"/>
      <c r="B2" s="18"/>
      <c r="C2" s="16"/>
      <c r="D2" s="17"/>
    </row>
    <row r="3" spans="1:4">
      <c r="A3" s="19" t="s">
        <v>30</v>
      </c>
      <c r="B3" s="18"/>
      <c r="C3" s="16"/>
      <c r="D3" s="17"/>
    </row>
    <row r="4" spans="1:4" s="6" customFormat="1" ht="11.25" customHeight="1">
      <c r="A4" s="29" t="s">
        <v>41</v>
      </c>
      <c r="B4" s="31" t="s">
        <v>9</v>
      </c>
      <c r="C4" s="32"/>
      <c r="D4" s="33"/>
    </row>
    <row r="5" spans="1:4" s="6" customFormat="1" ht="22.5">
      <c r="A5" s="30"/>
      <c r="B5" s="7" t="s">
        <v>8</v>
      </c>
      <c r="C5" s="21" t="s">
        <v>33</v>
      </c>
      <c r="D5" s="7" t="s">
        <v>7</v>
      </c>
    </row>
    <row r="6" spans="1:4" s="6" customFormat="1" ht="12">
      <c r="A6" s="20" t="s">
        <v>29</v>
      </c>
      <c r="B6" s="14">
        <v>6295.5599999999995</v>
      </c>
      <c r="C6" s="13">
        <v>9</v>
      </c>
      <c r="D6" s="12">
        <f>B6/C6</f>
        <v>699.50666666666666</v>
      </c>
    </row>
    <row r="7" spans="1:4" s="6" customFormat="1" ht="12">
      <c r="A7" s="20" t="s">
        <v>32</v>
      </c>
      <c r="B7" s="14">
        <v>7870.9699999999993</v>
      </c>
      <c r="C7" s="13">
        <v>10</v>
      </c>
      <c r="D7" s="12">
        <f t="shared" ref="D7:D12" si="0">B7/C7</f>
        <v>787.09699999999998</v>
      </c>
    </row>
    <row r="8" spans="1:4" s="6" customFormat="1" ht="12">
      <c r="A8" s="20" t="s">
        <v>39</v>
      </c>
      <c r="B8" s="14">
        <f>3603408.05999999+328.81</f>
        <v>3603736.8699999899</v>
      </c>
      <c r="C8" s="13">
        <v>3231</v>
      </c>
      <c r="D8" s="12">
        <f t="shared" si="0"/>
        <v>1115.3626957598235</v>
      </c>
    </row>
    <row r="9" spans="1:4" s="6" customFormat="1" ht="12">
      <c r="A9" s="20" t="s">
        <v>28</v>
      </c>
      <c r="B9" s="14">
        <v>499235.6799999997</v>
      </c>
      <c r="C9" s="13">
        <v>441</v>
      </c>
      <c r="D9" s="12">
        <f t="shared" si="0"/>
        <v>1132.0536961451241</v>
      </c>
    </row>
    <row r="10" spans="1:4" s="6" customFormat="1" ht="12">
      <c r="A10" s="20" t="s">
        <v>40</v>
      </c>
      <c r="B10" s="14">
        <v>544303.75000000012</v>
      </c>
      <c r="C10" s="13">
        <v>509</v>
      </c>
      <c r="D10" s="12">
        <f t="shared" si="0"/>
        <v>1069.3590373280945</v>
      </c>
    </row>
    <row r="11" spans="1:4" s="6" customFormat="1" ht="12">
      <c r="A11" s="20" t="s">
        <v>27</v>
      </c>
      <c r="B11" s="14">
        <f>217907.71+5050</f>
        <v>222957.71</v>
      </c>
      <c r="C11" s="13">
        <v>159</v>
      </c>
      <c r="D11" s="12">
        <f t="shared" si="0"/>
        <v>1402.249748427673</v>
      </c>
    </row>
    <row r="12" spans="1:4" s="6" customFormat="1" ht="12">
      <c r="A12" s="20" t="s">
        <v>31</v>
      </c>
      <c r="B12" s="14">
        <v>661640.86999999883</v>
      </c>
      <c r="C12" s="13">
        <v>313</v>
      </c>
      <c r="D12" s="12">
        <f t="shared" si="0"/>
        <v>2113.8685942491975</v>
      </c>
    </row>
    <row r="13" spans="1:4" s="6" customFormat="1" ht="11.25">
      <c r="A13" s="22" t="s">
        <v>0</v>
      </c>
      <c r="B13" s="8">
        <f>SUM(B6:B12)</f>
        <v>5546041.409999989</v>
      </c>
      <c r="C13" s="24">
        <f>SUM(C6:C12)</f>
        <v>4672</v>
      </c>
      <c r="D13" s="7">
        <f>B13/C13</f>
        <v>1187.0807812499977</v>
      </c>
    </row>
    <row r="14" spans="1:4" s="6" customFormat="1" ht="11.25">
      <c r="A14" s="11"/>
      <c r="B14" s="23"/>
      <c r="C14" s="9"/>
      <c r="D14" s="10"/>
    </row>
    <row r="15" spans="1:4" s="6" customFormat="1" ht="15" customHeight="1">
      <c r="A15" s="35" t="s">
        <v>26</v>
      </c>
      <c r="B15" s="36" t="s">
        <v>9</v>
      </c>
      <c r="C15" s="36"/>
      <c r="D15" s="36"/>
    </row>
    <row r="16" spans="1:4" s="6" customFormat="1" ht="22.5">
      <c r="A16" s="35"/>
      <c r="B16" s="7" t="s">
        <v>8</v>
      </c>
      <c r="C16" s="21" t="s">
        <v>33</v>
      </c>
      <c r="D16" s="7" t="s">
        <v>7</v>
      </c>
    </row>
    <row r="17" spans="1:4" s="6" customFormat="1" ht="12">
      <c r="A17" s="20" t="s">
        <v>24</v>
      </c>
      <c r="B17" s="14">
        <v>39152.819999999978</v>
      </c>
      <c r="C17" s="13">
        <v>66</v>
      </c>
      <c r="D17" s="12">
        <f>B17/C17</f>
        <v>593.22454545454514</v>
      </c>
    </row>
    <row r="18" spans="1:4" s="6" customFormat="1" ht="12">
      <c r="A18" s="20" t="s">
        <v>21</v>
      </c>
      <c r="B18" s="14">
        <v>100203.29</v>
      </c>
      <c r="C18" s="13">
        <v>139</v>
      </c>
      <c r="D18" s="12">
        <f t="shared" ref="D18:D33" si="1">B18/C18</f>
        <v>720.88697841726616</v>
      </c>
    </row>
    <row r="19" spans="1:4" s="6" customFormat="1" ht="12">
      <c r="A19" s="20" t="s">
        <v>18</v>
      </c>
      <c r="B19" s="14">
        <v>481933.54999999964</v>
      </c>
      <c r="C19" s="13">
        <v>563</v>
      </c>
      <c r="D19" s="12">
        <f t="shared" si="1"/>
        <v>856.00985790408458</v>
      </c>
    </row>
    <row r="20" spans="1:4" s="6" customFormat="1" ht="12">
      <c r="A20" s="20" t="s">
        <v>16</v>
      </c>
      <c r="B20" s="14">
        <v>214975.7900000001</v>
      </c>
      <c r="C20" s="13">
        <v>168</v>
      </c>
      <c r="D20" s="12">
        <f t="shared" si="1"/>
        <v>1279.6177976190481</v>
      </c>
    </row>
    <row r="21" spans="1:4" s="6" customFormat="1" ht="12">
      <c r="A21" s="20" t="s">
        <v>14</v>
      </c>
      <c r="B21" s="14">
        <v>22039.9</v>
      </c>
      <c r="C21" s="13">
        <v>14</v>
      </c>
      <c r="D21" s="12">
        <f t="shared" si="1"/>
        <v>1574.2785714285715</v>
      </c>
    </row>
    <row r="22" spans="1:4" s="6" customFormat="1" ht="12">
      <c r="A22" s="20" t="s">
        <v>25</v>
      </c>
      <c r="B22" s="14">
        <v>27713.899999999998</v>
      </c>
      <c r="C22" s="13">
        <v>62</v>
      </c>
      <c r="D22" s="12">
        <f t="shared" si="1"/>
        <v>446.99838709677414</v>
      </c>
    </row>
    <row r="23" spans="1:4" s="6" customFormat="1" ht="12">
      <c r="A23" s="20" t="s">
        <v>23</v>
      </c>
      <c r="B23" s="14">
        <v>5862.3099999999995</v>
      </c>
      <c r="C23" s="13">
        <v>11</v>
      </c>
      <c r="D23" s="12">
        <f t="shared" si="1"/>
        <v>532.93727272727267</v>
      </c>
    </row>
    <row r="24" spans="1:4" s="6" customFormat="1" ht="12">
      <c r="A24" s="20" t="s">
        <v>22</v>
      </c>
      <c r="B24" s="14">
        <v>181773.12000000008</v>
      </c>
      <c r="C24" s="13">
        <v>266</v>
      </c>
      <c r="D24" s="12">
        <f t="shared" si="1"/>
        <v>683.3575939849627</v>
      </c>
    </row>
    <row r="25" spans="1:4" s="6" customFormat="1" ht="12">
      <c r="A25" s="20" t="s">
        <v>20</v>
      </c>
      <c r="B25" s="14">
        <v>838245.56999999902</v>
      </c>
      <c r="C25" s="13">
        <v>1151</v>
      </c>
      <c r="D25" s="12">
        <f t="shared" si="1"/>
        <v>728.27590790616773</v>
      </c>
    </row>
    <row r="26" spans="1:4" s="6" customFormat="1" ht="12">
      <c r="A26" s="20" t="s">
        <v>19</v>
      </c>
      <c r="B26" s="14">
        <v>275657.43999999989</v>
      </c>
      <c r="C26" s="13">
        <v>409</v>
      </c>
      <c r="D26" s="12">
        <f t="shared" si="1"/>
        <v>673.97907090464514</v>
      </c>
    </row>
    <row r="27" spans="1:4" s="6" customFormat="1" ht="12">
      <c r="A27" s="20" t="s">
        <v>17</v>
      </c>
      <c r="B27" s="14">
        <v>55226.669999999984</v>
      </c>
      <c r="C27" s="13">
        <v>56</v>
      </c>
      <c r="D27" s="12">
        <f t="shared" si="1"/>
        <v>986.19053571428537</v>
      </c>
    </row>
    <row r="28" spans="1:4" s="6" customFormat="1" ht="12">
      <c r="A28" s="20" t="s">
        <v>34</v>
      </c>
      <c r="B28" s="14">
        <v>17409.62</v>
      </c>
      <c r="C28" s="13">
        <v>20</v>
      </c>
      <c r="D28" s="12">
        <f t="shared" si="1"/>
        <v>870.48099999999999</v>
      </c>
    </row>
    <row r="29" spans="1:4" s="6" customFormat="1" ht="12">
      <c r="A29" s="20" t="s">
        <v>15</v>
      </c>
      <c r="B29" s="14">
        <v>73097.539999999994</v>
      </c>
      <c r="C29" s="13">
        <v>53</v>
      </c>
      <c r="D29" s="12">
        <f t="shared" si="1"/>
        <v>1379.1988679245283</v>
      </c>
    </row>
    <row r="30" spans="1:4" s="6" customFormat="1" ht="12">
      <c r="A30" s="20" t="s">
        <v>43</v>
      </c>
      <c r="B30" s="14">
        <v>1045.6300000000001</v>
      </c>
      <c r="C30" s="13">
        <v>1</v>
      </c>
      <c r="D30" s="12">
        <f t="shared" si="1"/>
        <v>1045.6300000000001</v>
      </c>
    </row>
    <row r="31" spans="1:4" s="6" customFormat="1" ht="12">
      <c r="A31" s="20" t="s">
        <v>13</v>
      </c>
      <c r="B31" s="27">
        <v>8687.69</v>
      </c>
      <c r="C31" s="28">
        <v>5</v>
      </c>
      <c r="D31" s="12">
        <f t="shared" si="1"/>
        <v>1737.538</v>
      </c>
    </row>
    <row r="32" spans="1:4" s="6" customFormat="1" ht="24">
      <c r="A32" s="20" t="s">
        <v>44</v>
      </c>
      <c r="B32" s="14">
        <v>159780.02999999997</v>
      </c>
      <c r="C32" s="13">
        <v>45</v>
      </c>
      <c r="D32" s="12">
        <f t="shared" si="1"/>
        <v>3550.6673333333329</v>
      </c>
    </row>
    <row r="33" spans="1:4" s="6" customFormat="1" ht="15" customHeight="1">
      <c r="A33" s="20" t="s">
        <v>45</v>
      </c>
      <c r="B33" s="27">
        <v>34647.919999999998</v>
      </c>
      <c r="C33" s="28">
        <v>8</v>
      </c>
      <c r="D33" s="12">
        <f t="shared" si="1"/>
        <v>4330.99</v>
      </c>
    </row>
    <row r="34" spans="1:4" s="6" customFormat="1" ht="11.25">
      <c r="A34" s="22" t="s">
        <v>0</v>
      </c>
      <c r="B34" s="8">
        <f>SUM(B17:B33)</f>
        <v>2537452.7899999986</v>
      </c>
      <c r="C34" s="24">
        <f>SUM(C17:C33)</f>
        <v>3037</v>
      </c>
      <c r="D34" s="7">
        <f>B34/C34</f>
        <v>835.51293710898869</v>
      </c>
    </row>
    <row r="35" spans="1:4" s="6" customFormat="1">
      <c r="A35" s="25"/>
      <c r="B35" s="23"/>
      <c r="C35" s="9"/>
      <c r="D35" s="10"/>
    </row>
    <row r="36" spans="1:4" s="6" customFormat="1" ht="11.25" customHeight="1">
      <c r="A36" s="35" t="s">
        <v>35</v>
      </c>
      <c r="B36" s="36" t="s">
        <v>9</v>
      </c>
      <c r="C36" s="36"/>
      <c r="D36" s="36"/>
    </row>
    <row r="37" spans="1:4" s="6" customFormat="1" ht="22.5">
      <c r="A37" s="35"/>
      <c r="B37" s="7" t="s">
        <v>8</v>
      </c>
      <c r="C37" s="21" t="s">
        <v>33</v>
      </c>
      <c r="D37" s="7" t="s">
        <v>7</v>
      </c>
    </row>
    <row r="38" spans="1:4" s="6" customFormat="1" ht="12">
      <c r="A38" s="20" t="s">
        <v>12</v>
      </c>
      <c r="B38" s="12">
        <f>14526571.91+118345.53</f>
        <v>14644917.439999999</v>
      </c>
      <c r="C38" s="13">
        <f>1178+13</f>
        <v>1191</v>
      </c>
      <c r="D38" s="12">
        <f>B38/C38</f>
        <v>12296.32026868178</v>
      </c>
    </row>
    <row r="39" spans="1:4" s="6" customFormat="1" ht="12">
      <c r="A39" s="20" t="s">
        <v>11</v>
      </c>
      <c r="B39" s="12">
        <v>52000</v>
      </c>
      <c r="C39" s="13">
        <v>4</v>
      </c>
      <c r="D39" s="12">
        <f t="shared" ref="D39" si="2">B39/C39</f>
        <v>13000</v>
      </c>
    </row>
    <row r="40" spans="1:4" s="6" customFormat="1" ht="12">
      <c r="A40" s="20" t="s">
        <v>10</v>
      </c>
      <c r="B40" s="12">
        <v>412550</v>
      </c>
      <c r="C40" s="13">
        <v>39</v>
      </c>
      <c r="D40" s="12">
        <f>B40/C40</f>
        <v>10578.205128205129</v>
      </c>
    </row>
    <row r="41" spans="1:4" s="6" customFormat="1" ht="12">
      <c r="A41" s="20" t="s">
        <v>6</v>
      </c>
      <c r="B41" s="12">
        <v>333890</v>
      </c>
      <c r="C41" s="13">
        <v>31</v>
      </c>
      <c r="D41" s="12">
        <f t="shared" ref="D41:D46" si="3">B41/C41</f>
        <v>10770.645161290322</v>
      </c>
    </row>
    <row r="42" spans="1:4" s="6" customFormat="1" ht="12">
      <c r="A42" s="20" t="s">
        <v>5</v>
      </c>
      <c r="B42" s="12">
        <v>51000</v>
      </c>
      <c r="C42" s="13">
        <v>4</v>
      </c>
      <c r="D42" s="12">
        <f t="shared" si="3"/>
        <v>12750</v>
      </c>
    </row>
    <row r="43" spans="1:4" s="6" customFormat="1" ht="12">
      <c r="A43" s="20" t="s">
        <v>4</v>
      </c>
      <c r="B43" s="12">
        <v>97875</v>
      </c>
      <c r="C43" s="13">
        <v>13</v>
      </c>
      <c r="D43" s="12">
        <f t="shared" si="3"/>
        <v>7528.8461538461543</v>
      </c>
    </row>
    <row r="44" spans="1:4" s="6" customFormat="1" ht="12">
      <c r="A44" s="20" t="s">
        <v>3</v>
      </c>
      <c r="B44" s="12">
        <v>446590.03</v>
      </c>
      <c r="C44" s="13">
        <v>26</v>
      </c>
      <c r="D44" s="12">
        <f t="shared" si="3"/>
        <v>17176.539615384616</v>
      </c>
    </row>
    <row r="45" spans="1:4" s="6" customFormat="1" ht="12">
      <c r="A45" s="20" t="s">
        <v>2</v>
      </c>
      <c r="B45" s="12">
        <v>247000</v>
      </c>
      <c r="C45" s="13">
        <v>17</v>
      </c>
      <c r="D45" s="12">
        <f t="shared" si="3"/>
        <v>14529.411764705883</v>
      </c>
    </row>
    <row r="46" spans="1:4" s="6" customFormat="1" ht="15" customHeight="1">
      <c r="A46" s="20" t="s">
        <v>1</v>
      </c>
      <c r="B46" s="12">
        <v>704320.53000000014</v>
      </c>
      <c r="C46" s="13">
        <v>63</v>
      </c>
      <c r="D46" s="12">
        <f t="shared" si="3"/>
        <v>11179.690952380955</v>
      </c>
    </row>
    <row r="47" spans="1:4" s="6" customFormat="1" ht="11.25">
      <c r="A47" s="22" t="s">
        <v>0</v>
      </c>
      <c r="B47" s="8">
        <f>SUM(B38:B46)</f>
        <v>16990143</v>
      </c>
      <c r="C47" s="8">
        <f>SUM(C38:C46)</f>
        <v>1388</v>
      </c>
      <c r="D47" s="7">
        <f>B47/C47</f>
        <v>12240.737031700288</v>
      </c>
    </row>
    <row r="48" spans="1:4" s="6" customFormat="1" ht="11.25">
      <c r="A48" s="11"/>
      <c r="B48" s="11"/>
      <c r="C48" s="9"/>
      <c r="D48" s="10"/>
    </row>
    <row r="49" spans="1:4" s="6" customFormat="1" ht="11.25" customHeight="1">
      <c r="A49" s="35" t="s">
        <v>36</v>
      </c>
      <c r="B49" s="36" t="s">
        <v>9</v>
      </c>
      <c r="C49" s="36"/>
      <c r="D49" s="36"/>
    </row>
    <row r="50" spans="1:4" s="6" customFormat="1" ht="22.5">
      <c r="A50" s="35"/>
      <c r="B50" s="7" t="s">
        <v>8</v>
      </c>
      <c r="C50" s="21" t="s">
        <v>33</v>
      </c>
      <c r="D50" s="7" t="s">
        <v>7</v>
      </c>
    </row>
    <row r="51" spans="1:4" s="6" customFormat="1" ht="12">
      <c r="A51" s="20" t="s">
        <v>38</v>
      </c>
      <c r="B51" s="12">
        <v>49827.71</v>
      </c>
      <c r="C51" s="12">
        <v>5</v>
      </c>
      <c r="D51" s="12">
        <f>B51/C51</f>
        <v>9965.5419999999995</v>
      </c>
    </row>
    <row r="52" spans="1:4" s="6" customFormat="1" ht="12">
      <c r="A52" s="20" t="s">
        <v>37</v>
      </c>
      <c r="B52" s="12">
        <v>274547.3412328767</v>
      </c>
      <c r="C52" s="12">
        <v>25</v>
      </c>
      <c r="D52" s="12">
        <f t="shared" ref="D52" si="4">B52/C52</f>
        <v>10981.893649315069</v>
      </c>
    </row>
    <row r="53" spans="1:4">
      <c r="A53" s="22" t="s">
        <v>0</v>
      </c>
      <c r="B53" s="8">
        <f>SUM(B51:B52)</f>
        <v>324375.05123287672</v>
      </c>
      <c r="C53" s="8">
        <f>SUM(C51:C52)</f>
        <v>30</v>
      </c>
      <c r="D53" s="7">
        <f>B53/C53</f>
        <v>10812.501707762558</v>
      </c>
    </row>
    <row r="54" spans="1:4">
      <c r="A54" s="6"/>
      <c r="B54" s="6"/>
      <c r="C54" s="4"/>
      <c r="D54" s="5"/>
    </row>
    <row r="55" spans="1:4">
      <c r="A55" s="6"/>
      <c r="B55" s="23"/>
      <c r="C55" s="4"/>
      <c r="D55" s="5"/>
    </row>
    <row r="56" spans="1:4">
      <c r="B56" s="26"/>
    </row>
  </sheetData>
  <mergeCells count="9">
    <mergeCell ref="A49:A50"/>
    <mergeCell ref="B49:D49"/>
    <mergeCell ref="A15:A16"/>
    <mergeCell ref="B15:D15"/>
    <mergeCell ref="A4:A5"/>
    <mergeCell ref="B4:D4"/>
    <mergeCell ref="A1:D1"/>
    <mergeCell ref="A36:A37"/>
    <mergeCell ref="B36:D36"/>
  </mergeCells>
  <pageMargins left="0.35" right="0.28999999999999998" top="1.6141732283464567" bottom="0.39370078740157483" header="0.31496062992125984" footer="0.31496062992125984"/>
  <pageSetup paperSize="9" orientation="portrait" r:id="rId1"/>
  <headerFooter alignWithMargins="0">
    <oddHeader>&amp;C&amp;G</oddHeader>
    <oddFooter>&amp;RPag.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 medie</vt:lpstr>
      <vt:lpstr>'2023 medie'!Area_stampa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5319119</dc:creator>
  <cp:lastModifiedBy>5310937</cp:lastModifiedBy>
  <cp:lastPrinted>2025-01-03T08:57:53Z</cp:lastPrinted>
  <dcterms:created xsi:type="dcterms:W3CDTF">2016-10-25T08:29:28Z</dcterms:created>
  <dcterms:modified xsi:type="dcterms:W3CDTF">2025-01-07T06:06:05Z</dcterms:modified>
</cp:coreProperties>
</file>